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zdijuticlt-my.sharepoint.com/personal/simona_bagdanaviciene_lazdijutic_lt/Documents/Darbalaukis/"/>
    </mc:Choice>
  </mc:AlternateContent>
  <xr:revisionPtr revIDLastSave="0" documentId="8_{8F289528-C36F-4E75-BB88-D8ECE5F2EC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Grafikas" sheetId="1" r:id="rId1"/>
    <sheet name="Laisvos dienos" sheetId="7" r:id="rId2"/>
  </sheets>
  <definedNames>
    <definedName name="_xlnm._FilterDatabase" localSheetId="0" hidden="1">Grafikas!$A$1:$O$5</definedName>
    <definedName name="_xlnm._FilterDatabase" localSheetId="1" hidden="1">'Laisvos dienos'!$C$2:$H$2</definedName>
    <definedName name="_Hlk31895491" localSheetId="0">Grafikas!#REF!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G3" i="1"/>
  <c r="G4" i="1" s="1"/>
  <c r="F3" i="1"/>
  <c r="F4" i="1" s="1"/>
  <c r="E3" i="1"/>
  <c r="E4" i="1" s="1"/>
  <c r="D3" i="1"/>
  <c r="D4" i="1" s="1"/>
  <c r="C3" i="1"/>
  <c r="C4" i="1" s="1"/>
  <c r="M4" i="1"/>
  <c r="K4" i="1"/>
  <c r="K3" i="1"/>
  <c r="C5" i="1" l="1"/>
  <c r="D5" i="1"/>
  <c r="E5" i="1"/>
  <c r="F5" i="1"/>
  <c r="G5" i="1"/>
  <c r="H5" i="1"/>
  <c r="A5" i="1" l="1"/>
  <c r="N4" i="1"/>
  <c r="A3" i="1" l="1"/>
  <c r="A4" i="1" l="1"/>
  <c r="A2" i="1"/>
  <c r="D3" i="7" l="1"/>
  <c r="N3" i="1"/>
  <c r="I5" i="1" l="1"/>
  <c r="D7" i="7" l="1"/>
  <c r="D4" i="7"/>
  <c r="D5" i="7"/>
  <c r="D6" i="7"/>
  <c r="D8" i="7"/>
  <c r="D9" i="7"/>
  <c r="D10" i="7"/>
  <c r="D11" i="7"/>
  <c r="D12" i="7"/>
  <c r="D14" i="7"/>
  <c r="D15" i="7"/>
  <c r="D16" i="7"/>
  <c r="D13" i="7"/>
  <c r="N5" i="1" l="1"/>
</calcChain>
</file>

<file path=xl/sharedStrings.xml><?xml version="1.0" encoding="utf-8"?>
<sst xmlns="http://schemas.openxmlformats.org/spreadsheetml/2006/main" count="52" uniqueCount="41">
  <si>
    <t>Kodas</t>
  </si>
  <si>
    <t>Eil. Nr.</t>
  </si>
  <si>
    <t>Įstaiga</t>
  </si>
  <si>
    <t>Vardas ir pavardė</t>
  </si>
  <si>
    <t>Pareigos</t>
  </si>
  <si>
    <t>Atostogos už laikotarpį pradžia</t>
  </si>
  <si>
    <t>Atostogos už laikotarpį pabaiga</t>
  </si>
  <si>
    <t>Atostogų dienų tipas</t>
  </si>
  <si>
    <t>Atostogų likutis</t>
  </si>
  <si>
    <t>Atostogų pradžia darbuotojo prašymu (data)</t>
  </si>
  <si>
    <t>Atostogų pradžia darbuotojo prašymu (savaitės diena)</t>
  </si>
  <si>
    <t>Atostogų pabaiga darbuotojo prašymu (data)</t>
  </si>
  <si>
    <t>Atostogų pabaiga darbuotojo prašymu (savaitės diena)</t>
  </si>
  <si>
    <t>Atostogų trukmė darbuotojų prašymu</t>
  </si>
  <si>
    <t>Pavaduojantis asmuo (vardas, pavardė ir pareigos)</t>
  </si>
  <si>
    <t>P</t>
  </si>
  <si>
    <t xml:space="preserve">Viešoji įstaiga „Lazdijų turizmo informacinis centras“ </t>
  </si>
  <si>
    <t>Jolita Bakšaitė</t>
  </si>
  <si>
    <t>Direktorė</t>
  </si>
  <si>
    <t>Darbo dienos</t>
  </si>
  <si>
    <t>-</t>
  </si>
  <si>
    <t>Simona Bagdanavičienė, vadybininkė</t>
  </si>
  <si>
    <t>Viso likutis</t>
  </si>
  <si>
    <t>Šventinės dienos</t>
  </si>
  <si>
    <t>Diena</t>
  </si>
  <si>
    <t>Šventė</t>
  </si>
  <si>
    <t>Atostogų pradžios data</t>
  </si>
  <si>
    <t>Lietuvos valstybės atkūrimo diena</t>
  </si>
  <si>
    <t>Atostogų pabaigos data</t>
  </si>
  <si>
    <t>Nepriklausomybės atkūrimo diena</t>
  </si>
  <si>
    <t>Šv. Velykos</t>
  </si>
  <si>
    <t>Lazdijai</t>
  </si>
  <si>
    <t>Šv. Velykų antroji diena</t>
  </si>
  <si>
    <t>Tarptautinė darbo diena</t>
  </si>
  <si>
    <t>Joninės</t>
  </si>
  <si>
    <t>Karaliaus Mindaugo Karūnavimo diena</t>
  </si>
  <si>
    <t>Žolinė</t>
  </si>
  <si>
    <t>Visų Šventųjų diena</t>
  </si>
  <si>
    <t>Šv. Kūčios</t>
  </si>
  <si>
    <t>Šv. Kalėdos</t>
  </si>
  <si>
    <t>Šv. Kalėdų antroji diena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</si>
</sst>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</cellXfs>
  <cellStyles count="1">
    <cellStyle name="Įprastas" xfId="0" builtinId="0"/>
  </cellStyles>
  <dxfs count="6"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tabSelected="1" topLeftCell="B1" zoomScaleNormal="100" workbookViewId="0">
      <pane ySplit="1" topLeftCell="A2" activePane="bottomLeft" state="frozen"/>
      <selection pane="bottomLeft" activeCell="O7" sqref="O7"/>
    </sheetView>
  </sheetViews>
  <sheetFormatPr defaultColWidth="9.109375" defaultRowHeight="36" customHeight="1" outlineLevelRow="1" x14ac:dyDescent="0.3"/>
  <cols>
    <col min="1" max="1" width="31" style="5" hidden="1" customWidth="1"/>
    <col min="2" max="2" width="8.44140625" style="5" customWidth="1"/>
    <col min="3" max="3" width="34.109375" style="5" customWidth="1"/>
    <col min="4" max="7" width="20.88671875" style="5" customWidth="1"/>
    <col min="8" max="8" width="20.88671875" style="6" customWidth="1"/>
    <col min="9" max="9" width="20.88671875" style="5" customWidth="1"/>
    <col min="10" max="11" width="20.88671875" style="29" customWidth="1"/>
    <col min="12" max="14" width="20.88671875" style="5" customWidth="1"/>
    <col min="15" max="15" width="37" style="6" customWidth="1"/>
    <col min="16" max="16" width="20.33203125" style="6" customWidth="1"/>
    <col min="17" max="17" width="36.109375" style="6" customWidth="1"/>
    <col min="18" max="16384" width="9.109375" style="6"/>
  </cols>
  <sheetData>
    <row r="1" spans="1:15" s="5" customFormat="1" ht="53.4" customHeight="1" x14ac:dyDescent="0.3">
      <c r="A1" s="5" t="s">
        <v>0</v>
      </c>
      <c r="B1" s="8" t="s">
        <v>1</v>
      </c>
      <c r="C1" s="9" t="s">
        <v>2</v>
      </c>
      <c r="D1" s="1" t="s">
        <v>3</v>
      </c>
      <c r="E1" s="1" t="s">
        <v>4</v>
      </c>
      <c r="F1" s="10" t="s">
        <v>5</v>
      </c>
      <c r="G1" s="10" t="s">
        <v>6</v>
      </c>
      <c r="H1" s="11" t="s">
        <v>7</v>
      </c>
      <c r="I1" s="10" t="s">
        <v>8</v>
      </c>
      <c r="J1" s="12" t="s">
        <v>9</v>
      </c>
      <c r="K1" s="12" t="s">
        <v>10</v>
      </c>
      <c r="L1" s="10" t="s">
        <v>11</v>
      </c>
      <c r="M1" s="12" t="s">
        <v>12</v>
      </c>
      <c r="N1" s="10" t="s">
        <v>13</v>
      </c>
      <c r="O1" s="1" t="s">
        <v>14</v>
      </c>
    </row>
    <row r="2" spans="1:15" ht="36" customHeight="1" x14ac:dyDescent="0.3">
      <c r="A2" s="5" t="str">
        <f t="shared" ref="A2:A5" si="0">IFERROR(YEAR(F2)&amp;MID(C2,1,2)&amp;MID(D2,1,4)&amp;MID(B2,1,1)&amp;MID(H2,1,2),"")</f>
        <v>2026ViJoliPDa</v>
      </c>
      <c r="B2" s="13" t="s">
        <v>15</v>
      </c>
      <c r="C2" s="14" t="s">
        <v>16</v>
      </c>
      <c r="D2" s="13" t="s">
        <v>17</v>
      </c>
      <c r="E2" s="13" t="s">
        <v>18</v>
      </c>
      <c r="F2" s="15">
        <v>46041</v>
      </c>
      <c r="G2" s="15">
        <v>46405</v>
      </c>
      <c r="H2" s="13" t="s">
        <v>19</v>
      </c>
      <c r="I2" s="13">
        <v>20</v>
      </c>
      <c r="J2" s="16" t="s">
        <v>20</v>
      </c>
      <c r="K2" s="16" t="s">
        <v>20</v>
      </c>
      <c r="L2" s="16" t="s">
        <v>20</v>
      </c>
      <c r="M2" s="16" t="s">
        <v>20</v>
      </c>
      <c r="N2" s="16" t="s">
        <v>20</v>
      </c>
      <c r="O2" s="3"/>
    </row>
    <row r="3" spans="1:15" ht="36" customHeight="1" outlineLevel="1" x14ac:dyDescent="0.3">
      <c r="A3" s="5" t="str">
        <f t="shared" si="0"/>
        <v>2026ViJoli1Da</v>
      </c>
      <c r="B3" s="17">
        <v>1</v>
      </c>
      <c r="C3" s="9" t="str">
        <f t="shared" ref="C3:G3" si="1">IF($J3="","-",C2)</f>
        <v xml:space="preserve">Viešoji įstaiga „Lazdijų turizmo informacinis centras“ </v>
      </c>
      <c r="D3" s="1" t="str">
        <f t="shared" si="1"/>
        <v>Jolita Bakšaitė</v>
      </c>
      <c r="E3" s="1" t="str">
        <f t="shared" si="1"/>
        <v>Direktorė</v>
      </c>
      <c r="F3" s="18">
        <f t="shared" si="1"/>
        <v>46041</v>
      </c>
      <c r="G3" s="18">
        <f t="shared" si="1"/>
        <v>46405</v>
      </c>
      <c r="H3" s="1" t="s">
        <v>19</v>
      </c>
      <c r="I3" s="19"/>
      <c r="J3" s="20">
        <v>46202</v>
      </c>
      <c r="K3" s="18" t="str">
        <f>IF(J3="","",PROPER(TEXT(J3,"dddd")))</f>
        <v>Pirmadienis</v>
      </c>
      <c r="L3" s="20">
        <v>46206</v>
      </c>
      <c r="M3" s="18" t="str">
        <f>IF(L3="","",PROPER(TEXT(L3,"dddd")))</f>
        <v>Penktadienis</v>
      </c>
      <c r="N3" s="21">
        <f>IF(AND(H2="Kalendorinės dienos",J3&lt;&gt;""),L3-J3+1,NETWORKDAYS(J3,L3,'Laisvos dienos'!$C$3:$C$98))</f>
        <v>5</v>
      </c>
      <c r="O3" s="22" t="s">
        <v>21</v>
      </c>
    </row>
    <row r="4" spans="1:15" ht="36" customHeight="1" outlineLevel="1" x14ac:dyDescent="0.3">
      <c r="A4" s="5" t="str">
        <f t="shared" si="0"/>
        <v>2026ViJoli2Da</v>
      </c>
      <c r="B4" s="17">
        <v>2</v>
      </c>
      <c r="C4" s="9" t="str">
        <f t="shared" ref="C4:G4" si="2">IF($J4="","-",C3)</f>
        <v xml:space="preserve">Viešoji įstaiga „Lazdijų turizmo informacinis centras“ </v>
      </c>
      <c r="D4" s="1" t="str">
        <f t="shared" si="2"/>
        <v>Jolita Bakšaitė</v>
      </c>
      <c r="E4" s="1" t="str">
        <f t="shared" si="2"/>
        <v>Direktorė</v>
      </c>
      <c r="F4" s="18">
        <f t="shared" si="2"/>
        <v>46041</v>
      </c>
      <c r="G4" s="18">
        <f t="shared" si="2"/>
        <v>46405</v>
      </c>
      <c r="H4" s="1" t="s">
        <v>19</v>
      </c>
      <c r="I4" s="19"/>
      <c r="J4" s="20">
        <v>46322</v>
      </c>
      <c r="K4" s="18" t="str">
        <f t="shared" ref="K4" si="3">IF(J4="","",PROPER(TEXT(J4,"dddd")))</f>
        <v>Antradienis</v>
      </c>
      <c r="L4" s="20">
        <v>46336</v>
      </c>
      <c r="M4" s="18" t="str">
        <f t="shared" ref="M4" si="4">IF(L4="","",PROPER(TEXT(L4,"dddd")))</f>
        <v>Antradienis</v>
      </c>
      <c r="N4" s="21">
        <f>IF(AND(H3="Kalendorinės dienos",J4&lt;&gt;""),L4-J4+1,NETWORKDAYS(J4,L4,'Laisvos dienos'!$C$3:$C$98))</f>
        <v>10</v>
      </c>
      <c r="O4" s="22" t="s">
        <v>21</v>
      </c>
    </row>
    <row r="5" spans="1:15" ht="36" customHeight="1" x14ac:dyDescent="0.3">
      <c r="A5" s="5" t="str">
        <f t="shared" si="0"/>
        <v>2026ViJoliVDa</v>
      </c>
      <c r="B5" s="23" t="s">
        <v>22</v>
      </c>
      <c r="C5" s="24" t="str">
        <f t="shared" ref="C5:H5" si="5">C2</f>
        <v xml:space="preserve">Viešoji įstaiga „Lazdijų turizmo informacinis centras“ </v>
      </c>
      <c r="D5" s="23" t="str">
        <f t="shared" si="5"/>
        <v>Jolita Bakšaitė</v>
      </c>
      <c r="E5" s="23" t="str">
        <f t="shared" si="5"/>
        <v>Direktorė</v>
      </c>
      <c r="F5" s="25">
        <f t="shared" si="5"/>
        <v>46041</v>
      </c>
      <c r="G5" s="25">
        <f t="shared" si="5"/>
        <v>46405</v>
      </c>
      <c r="H5" s="23" t="str">
        <f t="shared" si="5"/>
        <v>Darbo dienos</v>
      </c>
      <c r="I5" s="26">
        <f>I2-SUM(N3:N4)</f>
        <v>5</v>
      </c>
      <c r="J5" s="27" t="s">
        <v>20</v>
      </c>
      <c r="K5" s="27" t="s">
        <v>20</v>
      </c>
      <c r="L5" s="27" t="s">
        <v>20</v>
      </c>
      <c r="M5" s="27" t="s">
        <v>20</v>
      </c>
      <c r="N5" s="28">
        <f>SUM(N3:N4)</f>
        <v>15</v>
      </c>
      <c r="O5" s="22"/>
    </row>
  </sheetData>
  <sheetProtection autoFilter="0"/>
  <autoFilter ref="A1:O5" xr:uid="{00000000-0009-0000-0000-000000000000}"/>
  <dataConsolidate/>
  <phoneticPr fontId="1" type="noConversion"/>
  <conditionalFormatting sqref="I5">
    <cfRule type="cellIs" dxfId="5" priority="35" operator="lessThan">
      <formula>0</formula>
    </cfRule>
  </conditionalFormatting>
  <conditionalFormatting sqref="J2:K5">
    <cfRule type="expression" dxfId="4" priority="12">
      <formula>AND(OR(WEEKDAY($J2)=7,WEEKDAY($J2)=1),LEN($J2)&gt;0)</formula>
    </cfRule>
  </conditionalFormatting>
  <conditionalFormatting sqref="L1:L5 J1:J5">
    <cfRule type="containsBlanks" dxfId="3" priority="659">
      <formula>LEN(TRIM(J1))=0</formula>
    </cfRule>
  </conditionalFormatting>
  <conditionalFormatting sqref="L2:M5">
    <cfRule type="expression" dxfId="2" priority="24">
      <formula>AND(OR(WEEKDAY($L2)=7,WEEKDAY($L2)=1),LEN($L2)&gt;0)</formula>
    </cfRule>
  </conditionalFormatting>
  <conditionalFormatting sqref="N3:N4">
    <cfRule type="cellIs" dxfId="1" priority="658" operator="lessThan">
      <formula>0</formula>
    </cfRule>
  </conditionalFormatting>
  <conditionalFormatting sqref="O1:O5">
    <cfRule type="notContainsBlanks" dxfId="0" priority="1">
      <formula>LEN(TRIM(O1))&gt;0</formula>
    </cfRule>
  </conditionalFormatting>
  <dataValidations count="1">
    <dataValidation type="list" allowBlank="1" showInputMessage="1" showErrorMessage="1" sqref="H2" xr:uid="{00000000-0002-0000-0000-000000000000}">
      <formula1>"Kalendorinės dienos, Darbo dienos,  -"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xr:uid="{B9F64451-FE0A-4DFA-B69A-10DE04720A0B}">
          <x14:formula1>
            <xm:f>'Laisvos dienos'!$K$3</xm:f>
          </x14:formula1>
          <x14:formula2>
            <xm:f>'Laisvos dienos'!$K$4</xm:f>
          </x14:formula2>
          <xm:sqref>J3:J4 L3:L4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K16"/>
  <sheetViews>
    <sheetView workbookViewId="0">
      <selection activeCell="C17" sqref="C17"/>
    </sheetView>
  </sheetViews>
  <sheetFormatPr defaultColWidth="8.88671875" defaultRowHeight="15.6" x14ac:dyDescent="0.3"/>
  <cols>
    <col min="1" max="2" width="8.88671875" style="6"/>
    <col min="3" max="3" width="14.6640625" style="5" customWidth="1"/>
    <col min="4" max="4" width="18" style="5" customWidth="1"/>
    <col min="5" max="5" width="37.6640625" style="6" customWidth="1"/>
    <col min="6" max="7" width="8.88671875" style="6"/>
    <col min="8" max="8" width="10.33203125" style="6" bestFit="1" customWidth="1"/>
    <col min="9" max="9" width="8.88671875" style="6"/>
    <col min="10" max="10" width="27.88671875" style="6" customWidth="1"/>
    <col min="11" max="11" width="15.44140625" style="6" customWidth="1"/>
    <col min="12" max="16384" width="8.88671875" style="6"/>
  </cols>
  <sheetData>
    <row r="2" spans="3:11" ht="32.4" customHeight="1" x14ac:dyDescent="0.3">
      <c r="C2" s="1" t="s">
        <v>23</v>
      </c>
      <c r="D2" s="2" t="s">
        <v>24</v>
      </c>
      <c r="E2" s="3" t="s">
        <v>25</v>
      </c>
    </row>
    <row r="3" spans="3:11" x14ac:dyDescent="0.3">
      <c r="C3" s="4">
        <v>46023</v>
      </c>
      <c r="D3" s="2" t="str">
        <f t="shared" ref="D3:D16" si="0">PROPER(TEXT(C3,"dddd"))</f>
        <v>Ketvirtadienis</v>
      </c>
      <c r="E3" s="3"/>
      <c r="J3" s="6" t="s">
        <v>26</v>
      </c>
      <c r="K3" s="7">
        <v>46023</v>
      </c>
    </row>
    <row r="4" spans="3:11" x14ac:dyDescent="0.3">
      <c r="C4" s="4">
        <v>46069</v>
      </c>
      <c r="D4" s="4" t="str">
        <f t="shared" si="0"/>
        <v>Pirmadienis</v>
      </c>
      <c r="E4" s="3" t="s">
        <v>27</v>
      </c>
      <c r="J4" s="6" t="s">
        <v>28</v>
      </c>
      <c r="K4" s="7">
        <v>46387</v>
      </c>
    </row>
    <row r="5" spans="3:11" x14ac:dyDescent="0.3">
      <c r="C5" s="4">
        <v>46092</v>
      </c>
      <c r="D5" s="4" t="str">
        <f t="shared" si="0"/>
        <v>Trečiadienis</v>
      </c>
      <c r="E5" s="3" t="s">
        <v>29</v>
      </c>
    </row>
    <row r="6" spans="3:11" x14ac:dyDescent="0.3">
      <c r="C6" s="4">
        <v>46117</v>
      </c>
      <c r="D6" s="4" t="str">
        <f t="shared" si="0"/>
        <v>Sekmadienis</v>
      </c>
      <c r="E6" s="3" t="s">
        <v>30</v>
      </c>
      <c r="J6" s="6" t="s">
        <v>31</v>
      </c>
    </row>
    <row r="7" spans="3:11" x14ac:dyDescent="0.3">
      <c r="C7" s="4">
        <v>46118</v>
      </c>
      <c r="D7" s="4" t="str">
        <f t="shared" si="0"/>
        <v>Pirmadienis</v>
      </c>
      <c r="E7" s="3" t="s">
        <v>32</v>
      </c>
    </row>
    <row r="8" spans="3:11" x14ac:dyDescent="0.3">
      <c r="C8" s="4">
        <v>46143</v>
      </c>
      <c r="D8" s="4" t="str">
        <f t="shared" si="0"/>
        <v>Penktadienis</v>
      </c>
      <c r="E8" s="3" t="s">
        <v>33</v>
      </c>
    </row>
    <row r="9" spans="3:11" x14ac:dyDescent="0.3">
      <c r="C9" s="4">
        <v>46197</v>
      </c>
      <c r="D9" s="4" t="str">
        <f t="shared" si="0"/>
        <v>Trečiadienis</v>
      </c>
      <c r="E9" s="3" t="s">
        <v>34</v>
      </c>
    </row>
    <row r="10" spans="3:11" x14ac:dyDescent="0.3">
      <c r="C10" s="4">
        <v>46209</v>
      </c>
      <c r="D10" s="4" t="str">
        <f t="shared" si="0"/>
        <v>Pirmadienis</v>
      </c>
      <c r="E10" s="3" t="s">
        <v>35</v>
      </c>
    </row>
    <row r="11" spans="3:11" x14ac:dyDescent="0.3">
      <c r="C11" s="4">
        <v>46249</v>
      </c>
      <c r="D11" s="4" t="str">
        <f t="shared" si="0"/>
        <v>Šeštadienis</v>
      </c>
      <c r="E11" s="3" t="s">
        <v>36</v>
      </c>
    </row>
    <row r="12" spans="3:11" x14ac:dyDescent="0.3">
      <c r="C12" s="4">
        <v>46327</v>
      </c>
      <c r="D12" s="4" t="str">
        <f t="shared" si="0"/>
        <v>Sekmadienis</v>
      </c>
      <c r="E12" s="3" t="s">
        <v>37</v>
      </c>
    </row>
    <row r="13" spans="3:11" x14ac:dyDescent="0.3">
      <c r="C13" s="4">
        <v>46328</v>
      </c>
      <c r="D13" s="4" t="str">
        <f t="shared" si="0"/>
        <v>Pirmadienis</v>
      </c>
      <c r="E13" s="3"/>
    </row>
    <row r="14" spans="3:11" x14ac:dyDescent="0.3">
      <c r="C14" s="4">
        <v>46380</v>
      </c>
      <c r="D14" s="4" t="str">
        <f t="shared" si="0"/>
        <v>Ketvirtadienis</v>
      </c>
      <c r="E14" s="3" t="s">
        <v>38</v>
      </c>
    </row>
    <row r="15" spans="3:11" x14ac:dyDescent="0.3">
      <c r="C15" s="4">
        <v>46381</v>
      </c>
      <c r="D15" s="4" t="str">
        <f t="shared" si="0"/>
        <v>Penktadienis</v>
      </c>
      <c r="E15" s="3" t="s">
        <v>39</v>
      </c>
    </row>
    <row r="16" spans="3:11" x14ac:dyDescent="0.3">
      <c r="C16" s="4">
        <v>46382</v>
      </c>
      <c r="D16" s="4" t="str">
        <f t="shared" si="0"/>
        <v>Šeštadienis</v>
      </c>
      <c r="E16" s="3" t="s">
        <v>40</v>
      </c>
    </row>
  </sheetData>
  <autoFilter ref="C2:H2" xr:uid="{00000000-0009-0000-0000-000001000000}">
    <sortState xmlns:xlrd2="http://schemas.microsoft.com/office/spreadsheetml/2017/richdata2" ref="C3:E18">
      <sortCondition ref="C2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BE26F322862E874A8E586DAF3C866D2A" ma:contentTypeVersion="11" ma:contentTypeDescription="Kurkite naują dokumentą." ma:contentTypeScope="" ma:versionID="8323ff64442f276e5017dca348987222">
  <xsd:schema xmlns:xsd="http://www.w3.org/2001/XMLSchema" xmlns:xs="http://www.w3.org/2001/XMLSchema" xmlns:p="http://schemas.microsoft.com/office/2006/metadata/properties" xmlns:ns2="72bd070c-c4e1-4e73-a69d-39d6d151e969" xmlns:ns3="5f3b72e5-5c7c-4006-8ea7-4d847246eb7e" targetNamespace="http://schemas.microsoft.com/office/2006/metadata/properties" ma:root="true" ma:fieldsID="1f69a26717263a82cba02b76dceafd03" ns2:_="" ns3:_="">
    <xsd:import namespace="72bd070c-c4e1-4e73-a69d-39d6d151e969"/>
    <xsd:import namespace="5f3b72e5-5c7c-4006-8ea7-4d847246e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d070c-c4e1-4e73-a69d-39d6d151e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b72e5-5c7c-4006-8ea7-4d847246e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FF8E5F-DFFA-4D5C-B0DF-481DB28502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9BB429-9BF8-411F-A4FD-EC30289916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2E4DB9-DE13-48FE-A579-2B7FEA7E6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d070c-c4e1-4e73-a69d-39d6d151e969"/>
    <ds:schemaRef ds:uri="5f3b72e5-5c7c-4006-8ea7-4d847246e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Grafikas</vt:lpstr>
      <vt:lpstr>Laisvos dienos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Zydrunas Rutkauskas</dc:creator>
  <cp:keywords/>
  <dc:description/>
  <cp:lastModifiedBy>Simona Bagdanavičienė</cp:lastModifiedBy>
  <cp:revision/>
  <dcterms:created xsi:type="dcterms:W3CDTF">2020-11-17T15:57:57Z</dcterms:created>
  <dcterms:modified xsi:type="dcterms:W3CDTF">2026-03-20T06:44:05Z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0x010100BE26F322862E874A8E586DAF3C866D2A</vt:lpwstr>
  </property>
</Properties>
</file>